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52" windowWidth="23256" windowHeight="10680"/>
  </bookViews>
  <sheets>
    <sheet name="Sheet1" sheetId="4" r:id="rId1"/>
  </sheets>
  <definedNames>
    <definedName name="solver_adj" localSheetId="0" hidden="1">Sheet1!$F$7,Sheet1!$F$8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Sheet1!$E$25</definedName>
    <definedName name="solver_lhs10" localSheetId="0" hidden="1">Sheet1!$F$7</definedName>
    <definedName name="solver_lhs2" localSheetId="0" hidden="1">Sheet1!$E$25</definedName>
    <definedName name="solver_lhs3" localSheetId="0" hidden="1">Sheet1!$F$7</definedName>
    <definedName name="solver_lhs4" localSheetId="0" hidden="1">Sheet1!$F$7</definedName>
    <definedName name="solver_lhs5" localSheetId="0" hidden="1">Sheet1!$E$22</definedName>
    <definedName name="solver_lhs6" localSheetId="0" hidden="1">Sheet1!$J$22</definedName>
    <definedName name="solver_lhs7" localSheetId="0" hidden="1">Sheet1!$F$8</definedName>
    <definedName name="solver_lhs8" localSheetId="0" hidden="1">Sheet1!$F$8</definedName>
    <definedName name="solver_lhs9" localSheetId="0" hidden="1">Sheet1!$F$7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8</definedName>
    <definedName name="solver_nwt" localSheetId="0" hidden="1">1</definedName>
    <definedName name="solver_opt" localSheetId="0" hidden="1">Sheet1!$J$22</definedName>
    <definedName name="solver_pre" localSheetId="0" hidden="1">0.00000001</definedName>
    <definedName name="solver_rbv" localSheetId="0" hidden="1">2</definedName>
    <definedName name="solver_rel1" localSheetId="0" hidden="1">1</definedName>
    <definedName name="solver_rel10" localSheetId="0" hidden="1">3</definedName>
    <definedName name="solver_rel2" localSheetId="0" hidden="1">1</definedName>
    <definedName name="solver_rel3" localSheetId="0" hidden="1">1</definedName>
    <definedName name="solver_rel4" localSheetId="0" hidden="1">3</definedName>
    <definedName name="solver_rel5" localSheetId="0" hidden="1">1</definedName>
    <definedName name="solver_rel6" localSheetId="0" hidden="1">3</definedName>
    <definedName name="solver_rel7" localSheetId="0" hidden="1">1</definedName>
    <definedName name="solver_rel8" localSheetId="0" hidden="1">3</definedName>
    <definedName name="solver_rel9" localSheetId="0" hidden="1">3</definedName>
    <definedName name="solver_rhs1" localSheetId="0" hidden="1">Sheet1!$E$24</definedName>
    <definedName name="solver_rhs10" localSheetId="0" hidden="1">1</definedName>
    <definedName name="solver_rhs2" localSheetId="0" hidden="1">Sheet1!$C$11</definedName>
    <definedName name="solver_rhs3" localSheetId="0" hidden="1">Sheet1!$C$14</definedName>
    <definedName name="solver_rhs4" localSheetId="0" hidden="1">Sheet1!$C$13</definedName>
    <definedName name="solver_rhs5" localSheetId="0" hidden="1">Sheet1!$E$23</definedName>
    <definedName name="solver_rhs6" localSheetId="0" hidden="1">0</definedName>
    <definedName name="solver_rhs7" localSheetId="0" hidden="1">Sheet1!$C$16</definedName>
    <definedName name="solver_rhs8" localSheetId="0" hidden="1">Sheet1!$C$15</definedName>
    <definedName name="solver_rhs9" localSheetId="0" hidden="1">Sheet1!$C$13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K15" i="4" l="1"/>
  <c r="J22" i="4" l="1"/>
  <c r="E22" i="4" s="1"/>
  <c r="J23" i="4" l="1"/>
  <c r="E25" i="4" s="1"/>
  <c r="K16" i="4" s="1"/>
  <c r="J24" i="4"/>
  <c r="E24" i="4" l="1"/>
  <c r="E23" i="4"/>
</calcChain>
</file>

<file path=xl/comments1.xml><?xml version="1.0" encoding="utf-8"?>
<comments xmlns="http://schemas.openxmlformats.org/spreadsheetml/2006/main">
  <authors>
    <author>alro</author>
    <author>Alan Rothwell - LR</author>
  </authors>
  <commentList>
    <comment ref="B8" authorId="0">
      <text>
        <r>
          <rPr>
            <sz val="9"/>
            <color indexed="81"/>
            <rFont val="Tahoma"/>
            <family val="2"/>
          </rPr>
          <t xml:space="preserve">Elastic modulus
</t>
        </r>
      </text>
    </comment>
    <comment ref="B9" authorId="0">
      <text>
        <r>
          <rPr>
            <sz val="9"/>
            <color indexed="81"/>
            <rFont val="Tahoma"/>
            <family val="2"/>
          </rPr>
          <t xml:space="preserve">Ramberg-Osgood index
</t>
        </r>
      </text>
    </comment>
    <comment ref="B10" authorId="0">
      <text>
        <r>
          <rPr>
            <sz val="9"/>
            <color indexed="81"/>
            <rFont val="Tahoma"/>
            <family val="2"/>
          </rPr>
          <t xml:space="preserve">0.2 % proof stress
</t>
        </r>
      </text>
    </comment>
    <comment ref="B11" authorId="0">
      <text>
        <r>
          <rPr>
            <sz val="9"/>
            <color indexed="81"/>
            <rFont val="Tahoma"/>
            <family val="2"/>
          </rPr>
          <t xml:space="preserve"> Allowable compressive
 stress
</t>
        </r>
      </text>
    </comment>
    <comment ref="B12" authorId="1">
      <text>
        <r>
          <rPr>
            <sz val="9"/>
            <color indexed="81"/>
            <rFont val="Tahoma"/>
            <family val="2"/>
          </rPr>
          <t xml:space="preserve">Maximum deviation
from straight.
</t>
        </r>
      </text>
    </comment>
    <comment ref="J15" authorId="0">
      <text>
        <r>
          <rPr>
            <sz val="9"/>
            <color indexed="81"/>
            <rFont val="Tahoma"/>
            <family val="2"/>
          </rPr>
          <t xml:space="preserve"> Second moment of area
 of the tube.</t>
        </r>
      </text>
    </comment>
    <comment ref="J16" authorId="0">
      <text>
        <r>
          <rPr>
            <sz val="9"/>
            <color indexed="81"/>
            <rFont val="Tahoma"/>
            <family val="2"/>
          </rPr>
          <t xml:space="preserve">Effective modulus for
local buckling
</t>
        </r>
      </text>
    </comment>
    <comment ref="B17" authorId="0">
      <text>
        <r>
          <rPr>
            <sz val="9"/>
            <color indexed="81"/>
            <rFont val="Tahoma"/>
            <family val="2"/>
          </rPr>
          <t xml:space="preserve">Reduction factor
for local imperfection
</t>
        </r>
      </text>
    </comment>
    <comment ref="B18" authorId="0">
      <text>
        <r>
          <rPr>
            <sz val="9"/>
            <color indexed="81"/>
            <rFont val="Tahoma"/>
            <family val="2"/>
          </rPr>
          <t xml:space="preserve">Theoretical  local buckling coefficient
</t>
        </r>
      </text>
    </comment>
  </commentList>
</comments>
</file>

<file path=xl/sharedStrings.xml><?xml version="1.0" encoding="utf-8"?>
<sst xmlns="http://schemas.openxmlformats.org/spreadsheetml/2006/main" count="50" uniqueCount="35">
  <si>
    <t>Parameters</t>
  </si>
  <si>
    <t>Variables</t>
  </si>
  <si>
    <r>
      <t xml:space="preserve"> </t>
    </r>
    <r>
      <rPr>
        <i/>
        <sz val="12"/>
        <color theme="1"/>
        <rFont val="Times New Roman"/>
        <family val="1"/>
      </rPr>
      <t>P</t>
    </r>
    <r>
      <rPr>
        <sz val="12"/>
        <color theme="1"/>
        <rFont val="Times New Roman"/>
        <family val="1"/>
      </rPr>
      <t xml:space="preserve"> = </t>
    </r>
  </si>
  <si>
    <t>N</t>
  </si>
  <si>
    <r>
      <t xml:space="preserve"> </t>
    </r>
    <r>
      <rPr>
        <i/>
        <sz val="12"/>
        <color theme="1"/>
        <rFont val="Times New Roman"/>
        <family val="1"/>
      </rPr>
      <t xml:space="preserve">L </t>
    </r>
    <r>
      <rPr>
        <sz val="12"/>
        <color theme="1"/>
        <rFont val="Times New Roman"/>
        <family val="1"/>
      </rPr>
      <t xml:space="preserve">= </t>
    </r>
  </si>
  <si>
    <t>mm</t>
  </si>
  <si>
    <t>d =</t>
  </si>
  <si>
    <t xml:space="preserve"> E =</t>
  </si>
  <si>
    <r>
      <t>N/mm</t>
    </r>
    <r>
      <rPr>
        <vertAlign val="superscript"/>
        <sz val="12"/>
        <color theme="1"/>
        <rFont val="Times New Roman"/>
        <family val="1"/>
      </rPr>
      <t>2</t>
    </r>
  </si>
  <si>
    <t>t =</t>
  </si>
  <si>
    <r>
      <t>σ</t>
    </r>
    <r>
      <rPr>
        <vertAlign val="subscript"/>
        <sz val="12"/>
        <color theme="1"/>
        <rFont val="Times New Roman"/>
        <family val="1"/>
      </rPr>
      <t>C</t>
    </r>
    <r>
      <rPr>
        <sz val="12"/>
        <color theme="1"/>
        <rFont val="Times New Roman"/>
        <family val="1"/>
      </rPr>
      <t xml:space="preserve"> =</t>
    </r>
  </si>
  <si>
    <r>
      <t>d</t>
    </r>
    <r>
      <rPr>
        <vertAlign val="subscript"/>
        <sz val="16"/>
        <color theme="1"/>
        <rFont val="Times New Roman"/>
        <family val="1"/>
      </rPr>
      <t>min</t>
    </r>
    <r>
      <rPr>
        <sz val="12"/>
        <color theme="1"/>
        <rFont val="Times New Roman"/>
        <family val="1"/>
      </rPr>
      <t xml:space="preserve"> =</t>
    </r>
  </si>
  <si>
    <r>
      <t>d</t>
    </r>
    <r>
      <rPr>
        <vertAlign val="subscript"/>
        <sz val="16"/>
        <color theme="1"/>
        <rFont val="Times New Roman"/>
        <family val="1"/>
      </rPr>
      <t>max</t>
    </r>
    <r>
      <rPr>
        <i/>
        <sz val="12"/>
        <color theme="1"/>
        <rFont val="Times New Roman"/>
        <family val="1"/>
      </rPr>
      <t xml:space="preserve"> =</t>
    </r>
  </si>
  <si>
    <r>
      <t>t</t>
    </r>
    <r>
      <rPr>
        <vertAlign val="subscript"/>
        <sz val="16"/>
        <color theme="1"/>
        <rFont val="Times New Roman"/>
        <family val="1"/>
      </rPr>
      <t>min</t>
    </r>
    <r>
      <rPr>
        <sz val="16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=</t>
    </r>
  </si>
  <si>
    <t xml:space="preserve">  </t>
  </si>
  <si>
    <r>
      <t>mm</t>
    </r>
    <r>
      <rPr>
        <vertAlign val="superscript"/>
        <sz val="12"/>
        <color theme="1"/>
        <rFont val="Times New Roman"/>
        <family val="1"/>
      </rPr>
      <t>4</t>
    </r>
  </si>
  <si>
    <r>
      <t>t</t>
    </r>
    <r>
      <rPr>
        <vertAlign val="subscript"/>
        <sz val="16"/>
        <color theme="1"/>
        <rFont val="Times New Roman"/>
        <family val="1"/>
      </rPr>
      <t xml:space="preserve">max </t>
    </r>
    <r>
      <rPr>
        <sz val="12"/>
        <color theme="1"/>
        <rFont val="Times New Roman"/>
        <family val="1"/>
      </rPr>
      <t>=</t>
    </r>
  </si>
  <si>
    <t>Optimization</t>
  </si>
  <si>
    <r>
      <t xml:space="preserve">Cross-sectional area   </t>
    </r>
    <r>
      <rPr>
        <i/>
        <sz val="12"/>
        <color theme="1"/>
        <rFont val="Times New Roman"/>
        <family val="1"/>
      </rPr>
      <t>A</t>
    </r>
    <r>
      <rPr>
        <sz val="11"/>
        <color theme="1"/>
        <rFont val="Times New Roman"/>
        <family val="2"/>
      </rPr>
      <t xml:space="preserve"> =</t>
    </r>
  </si>
  <si>
    <r>
      <t>mm</t>
    </r>
    <r>
      <rPr>
        <vertAlign val="superscript"/>
        <sz val="12"/>
        <color theme="1"/>
        <rFont val="Times New Roman"/>
        <family val="1"/>
      </rPr>
      <t>2</t>
    </r>
  </si>
  <si>
    <r>
      <t xml:space="preserve">            Euler buckling stress   σ</t>
    </r>
    <r>
      <rPr>
        <i/>
        <vertAlign val="subscript"/>
        <sz val="12"/>
        <color theme="1"/>
        <rFont val="Times New Roman"/>
        <family val="1"/>
      </rPr>
      <t xml:space="preserve">E </t>
    </r>
    <r>
      <rPr>
        <i/>
        <sz val="12"/>
        <color theme="1"/>
        <rFont val="Times New Roman"/>
        <family val="1"/>
      </rPr>
      <t>=</t>
    </r>
  </si>
  <si>
    <r>
      <t>Local buckling stress   σ</t>
    </r>
    <r>
      <rPr>
        <i/>
        <vertAlign val="subscript"/>
        <sz val="12"/>
        <color theme="1"/>
        <rFont val="Times New Roman"/>
        <family val="1"/>
      </rPr>
      <t xml:space="preserve">L </t>
    </r>
    <r>
      <rPr>
        <i/>
        <sz val="12"/>
        <color theme="1"/>
        <rFont val="Times New Roman"/>
        <family val="1"/>
      </rPr>
      <t>=</t>
    </r>
  </si>
  <si>
    <t>Efficiency   η =</t>
  </si>
  <si>
    <r>
      <rPr>
        <i/>
        <sz val="12"/>
        <rFont val="Times New Roman"/>
        <family val="1"/>
      </rPr>
      <t>I</t>
    </r>
    <r>
      <rPr>
        <sz val="12"/>
        <rFont val="Times New Roman"/>
        <family val="1"/>
      </rPr>
      <t xml:space="preserve"> =</t>
    </r>
  </si>
  <si>
    <r>
      <t>σ</t>
    </r>
    <r>
      <rPr>
        <vertAlign val="subscript"/>
        <sz val="12"/>
        <color theme="1"/>
        <rFont val="Times New Roman"/>
        <family val="1"/>
      </rPr>
      <t xml:space="preserve">2 </t>
    </r>
    <r>
      <rPr>
        <sz val="12"/>
        <color theme="1"/>
        <rFont val="Times New Roman"/>
        <family val="2"/>
      </rPr>
      <t xml:space="preserve">= </t>
    </r>
  </si>
  <si>
    <r>
      <rPr>
        <i/>
        <sz val="12"/>
        <color theme="1"/>
        <rFont val="Times New Roman"/>
        <family val="1"/>
      </rPr>
      <t>m</t>
    </r>
    <r>
      <rPr>
        <sz val="12"/>
        <color theme="1"/>
        <rFont val="Times New Roman"/>
        <family val="2"/>
      </rPr>
      <t xml:space="preserve"> = </t>
    </r>
  </si>
  <si>
    <r>
      <t xml:space="preserve">Tangent modulus </t>
    </r>
    <r>
      <rPr>
        <i/>
        <sz val="12"/>
        <color theme="1"/>
        <rFont val="Times New Roman"/>
        <family val="1"/>
      </rPr>
      <t>E</t>
    </r>
    <r>
      <rPr>
        <i/>
        <vertAlign val="subscript"/>
        <sz val="12"/>
        <color theme="1"/>
        <rFont val="Times New Roman"/>
        <family val="1"/>
      </rPr>
      <t>t</t>
    </r>
    <r>
      <rPr>
        <i/>
        <sz val="12"/>
        <color theme="1"/>
        <rFont val="Times New Roman"/>
        <family val="1"/>
      </rPr>
      <t xml:space="preserve">= </t>
    </r>
  </si>
  <si>
    <r>
      <rPr>
        <i/>
        <sz val="12"/>
        <color theme="1"/>
        <rFont val="Times New Roman"/>
        <family val="1"/>
      </rPr>
      <t>e</t>
    </r>
    <r>
      <rPr>
        <sz val="12"/>
        <color theme="1"/>
        <rFont val="Times New Roman"/>
        <family val="2"/>
      </rPr>
      <t xml:space="preserve"> = </t>
    </r>
  </si>
  <si>
    <r>
      <t xml:space="preserve">Maximum stress </t>
    </r>
    <r>
      <rPr>
        <sz val="12"/>
        <color theme="1"/>
        <rFont val="Times New Roman"/>
        <family val="1"/>
      </rPr>
      <t>σ</t>
    </r>
    <r>
      <rPr>
        <vertAlign val="subscript"/>
        <sz val="16"/>
        <color theme="1"/>
        <rFont val="Times New Roman"/>
        <family val="1"/>
      </rPr>
      <t>max</t>
    </r>
    <r>
      <rPr>
        <sz val="12"/>
        <color theme="1"/>
        <rFont val="Times New Roman"/>
        <family val="2"/>
      </rPr>
      <t xml:space="preserve"> = </t>
    </r>
  </si>
  <si>
    <t xml:space="preserve">      Average stress   σ  = </t>
  </si>
  <si>
    <t>Eccentrically Loaded Column</t>
  </si>
  <si>
    <r>
      <t>K</t>
    </r>
    <r>
      <rPr>
        <vertAlign val="subscript"/>
        <sz val="12"/>
        <color theme="1"/>
        <rFont val="Times New Roman"/>
        <family val="1"/>
      </rPr>
      <t>0</t>
    </r>
    <r>
      <rPr>
        <i/>
        <sz val="12"/>
        <color theme="1"/>
        <rFont val="Times New Roman"/>
        <family val="1"/>
      </rPr>
      <t xml:space="preserve"> =</t>
    </r>
  </si>
  <si>
    <r>
      <rPr>
        <i/>
        <sz val="12"/>
        <color theme="1"/>
        <rFont val="Times New Roman"/>
        <family val="1"/>
      </rPr>
      <t>K</t>
    </r>
    <r>
      <rPr>
        <sz val="12"/>
        <color theme="1"/>
        <rFont val="Times New Roman"/>
        <family val="2"/>
      </rPr>
      <t>/</t>
    </r>
    <r>
      <rPr>
        <i/>
        <sz val="12"/>
        <color theme="1"/>
        <rFont val="Times New Roman"/>
        <family val="1"/>
      </rPr>
      <t>K</t>
    </r>
    <r>
      <rPr>
        <vertAlign val="subscript"/>
        <sz val="12"/>
        <color theme="1"/>
        <rFont val="Times New Roman"/>
        <family val="1"/>
      </rPr>
      <t xml:space="preserve">0 </t>
    </r>
    <r>
      <rPr>
        <sz val="12"/>
        <color theme="1"/>
        <rFont val="Times New Roman"/>
        <family val="2"/>
      </rPr>
      <t>=</t>
    </r>
  </si>
  <si>
    <r>
      <rPr>
        <i/>
        <sz val="12"/>
        <color theme="1"/>
        <rFont val="Times New Roman"/>
        <family val="1"/>
      </rPr>
      <t>E</t>
    </r>
    <r>
      <rPr>
        <vertAlign val="subscript"/>
        <sz val="16"/>
        <color theme="1"/>
        <rFont val="Times New Roman"/>
        <family val="1"/>
      </rPr>
      <t>eff</t>
    </r>
    <r>
      <rPr>
        <sz val="12"/>
        <color theme="1"/>
        <rFont val="Times New Roman"/>
        <family val="2"/>
      </rPr>
      <t xml:space="preserve">  =</t>
    </r>
  </si>
  <si>
    <t>A. Rothwell.  Optimization Methods in Structural Design  (2017).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</si>
</sst>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000"/>
  </numFmts>
  <fonts count="23" x14ac:knownFonts="1">
    <font>
      <sz val="11"/>
      <color theme="1"/>
      <name val="Times New Roman"/>
      <family val="2"/>
    </font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i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vertAlign val="subscript"/>
      <sz val="16"/>
      <color theme="1"/>
      <name val="Times New Roman"/>
      <family val="1"/>
    </font>
    <font>
      <sz val="16"/>
      <color theme="1"/>
      <name val="Times New Roman"/>
      <family val="1"/>
    </font>
    <font>
      <u/>
      <sz val="12"/>
      <color theme="1"/>
      <name val="Times New Roman"/>
      <family val="2"/>
    </font>
    <font>
      <i/>
      <vertAlign val="subscript"/>
      <sz val="12"/>
      <color theme="1"/>
      <name val="Times New Roman"/>
      <family val="1"/>
    </font>
    <font>
      <sz val="10"/>
      <color theme="1"/>
      <name val="Times New Roman"/>
      <family val="2"/>
    </font>
    <font>
      <sz val="9"/>
      <color indexed="81"/>
      <name val="Tahoma"/>
      <family val="2"/>
    </font>
    <font>
      <sz val="12"/>
      <color rgb="FFFF0000"/>
      <name val="Times New Roman"/>
      <family val="1"/>
    </font>
    <font>
      <sz val="12"/>
      <color rgb="FFFF0000"/>
      <name val="Times New Roman"/>
      <family val="2"/>
    </font>
    <font>
      <i/>
      <sz val="12"/>
      <name val="Times New Roman"/>
      <family val="1"/>
    </font>
    <font>
      <sz val="12"/>
      <name val="Times New Roman"/>
      <family val="2"/>
    </font>
    <font>
      <sz val="12"/>
      <name val="Times New Roman"/>
      <family val="1"/>
    </font>
    <font>
      <sz val="12"/>
      <color rgb="FF0070C0"/>
      <name val="Times New Roman"/>
      <family val="1"/>
    </font>
    <font>
      <b/>
      <sz val="13"/>
      <color theme="1"/>
      <name val="Times New Roman"/>
      <family val="1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45">
    <xf numFmtId="0" fontId="0" fillId="0" borderId="0" xfId="0"/>
    <xf numFmtId="0" fontId="3" fillId="0" borderId="0" xfId="1" applyFont="1"/>
    <xf numFmtId="0" fontId="1" fillId="0" borderId="0" xfId="1"/>
    <xf numFmtId="0" fontId="4" fillId="0" borderId="0" xfId="1" applyFont="1"/>
    <xf numFmtId="0" fontId="3" fillId="0" borderId="0" xfId="2" applyFont="1" applyBorder="1" applyAlignment="1">
      <alignment horizontal="right"/>
    </xf>
    <xf numFmtId="0" fontId="3" fillId="0" borderId="0" xfId="2" applyFont="1" applyBorder="1"/>
    <xf numFmtId="0" fontId="6" fillId="0" borderId="0" xfId="1" applyFont="1" applyAlignment="1">
      <alignment horizontal="right"/>
    </xf>
    <xf numFmtId="0" fontId="6" fillId="0" borderId="0" xfId="2" applyFont="1" applyBorder="1" applyAlignment="1">
      <alignment horizontal="right"/>
    </xf>
    <xf numFmtId="0" fontId="6" fillId="0" borderId="0" xfId="1" applyFont="1" applyAlignment="1">
      <alignment horizontal="right" vertical="center"/>
    </xf>
    <xf numFmtId="0" fontId="3" fillId="0" borderId="0" xfId="2" applyFont="1" applyFill="1" applyBorder="1" applyAlignment="1">
      <alignment vertical="center"/>
    </xf>
    <xf numFmtId="0" fontId="6" fillId="0" borderId="0" xfId="1" applyFont="1"/>
    <xf numFmtId="11" fontId="1" fillId="0" borderId="0" xfId="1" applyNumberFormat="1" applyAlignment="1">
      <alignment horizontal="center"/>
    </xf>
    <xf numFmtId="0" fontId="1" fillId="0" borderId="0" xfId="1" applyAlignment="1">
      <alignment horizontal="left" vertical="center"/>
    </xf>
    <xf numFmtId="0" fontId="1" fillId="0" borderId="0" xfId="1" applyAlignment="1">
      <alignment horizontal="right"/>
    </xf>
    <xf numFmtId="0" fontId="3" fillId="0" borderId="0" xfId="1" applyFont="1" applyAlignment="1">
      <alignment vertical="center"/>
    </xf>
    <xf numFmtId="0" fontId="11" fillId="0" borderId="0" xfId="1" applyFont="1"/>
    <xf numFmtId="0" fontId="3" fillId="0" borderId="0" xfId="1" applyFont="1" applyAlignment="1">
      <alignment horizontal="right"/>
    </xf>
    <xf numFmtId="164" fontId="1" fillId="0" borderId="0" xfId="1" applyNumberFormat="1"/>
    <xf numFmtId="165" fontId="1" fillId="0" borderId="0" xfId="1" applyNumberFormat="1" applyAlignment="1">
      <alignment horizontal="center"/>
    </xf>
    <xf numFmtId="0" fontId="13" fillId="0" borderId="0" xfId="1" applyFont="1"/>
    <xf numFmtId="1" fontId="1" fillId="0" borderId="0" xfId="1" applyNumberFormat="1"/>
    <xf numFmtId="0" fontId="15" fillId="0" borderId="0" xfId="1" applyFont="1" applyAlignment="1">
      <alignment horizontal="center"/>
    </xf>
    <xf numFmtId="0" fontId="16" fillId="0" borderId="0" xfId="1" applyFont="1"/>
    <xf numFmtId="164" fontId="16" fillId="0" borderId="0" xfId="1" applyNumberFormat="1" applyFont="1"/>
    <xf numFmtId="0" fontId="16" fillId="0" borderId="0" xfId="1" applyFont="1" applyAlignment="1">
      <alignment horizontal="center"/>
    </xf>
    <xf numFmtId="1" fontId="18" fillId="0" borderId="0" xfId="1" applyNumberFormat="1" applyFont="1" applyAlignment="1">
      <alignment horizontal="center"/>
    </xf>
    <xf numFmtId="0" fontId="19" fillId="0" borderId="0" xfId="1" applyFont="1" applyAlignment="1">
      <alignment horizontal="right"/>
    </xf>
    <xf numFmtId="1" fontId="1" fillId="0" borderId="0" xfId="1" applyNumberFormat="1" applyAlignment="1">
      <alignment horizontal="center"/>
    </xf>
    <xf numFmtId="1" fontId="3" fillId="0" borderId="0" xfId="1" applyNumberFormat="1" applyFont="1" applyAlignment="1">
      <alignment horizontal="center"/>
    </xf>
    <xf numFmtId="1" fontId="16" fillId="0" borderId="0" xfId="1" applyNumberFormat="1" applyFont="1" applyAlignment="1">
      <alignment horizontal="center"/>
    </xf>
    <xf numFmtId="0" fontId="1" fillId="0" borderId="0" xfId="1" applyAlignment="1">
      <alignment vertical="center"/>
    </xf>
    <xf numFmtId="1" fontId="1" fillId="0" borderId="0" xfId="1" applyNumberFormat="1" applyAlignment="1">
      <alignment horizontal="center" vertical="center"/>
    </xf>
    <xf numFmtId="166" fontId="1" fillId="0" borderId="0" xfId="1" applyNumberFormat="1"/>
    <xf numFmtId="164" fontId="2" fillId="0" borderId="0" xfId="1" applyNumberFormat="1" applyFont="1" applyAlignment="1">
      <alignment horizontal="center"/>
    </xf>
    <xf numFmtId="1" fontId="20" fillId="0" borderId="0" xfId="2" applyNumberFormat="1" applyFont="1" applyBorder="1" applyAlignment="1">
      <alignment horizontal="center"/>
    </xf>
    <xf numFmtId="0" fontId="20" fillId="0" borderId="0" xfId="1" applyFont="1" applyAlignment="1">
      <alignment horizontal="center"/>
    </xf>
    <xf numFmtId="164" fontId="20" fillId="0" borderId="0" xfId="1" applyNumberFormat="1" applyFont="1" applyAlignment="1">
      <alignment horizontal="center"/>
    </xf>
    <xf numFmtId="2" fontId="20" fillId="0" borderId="0" xfId="1" applyNumberFormat="1" applyFont="1" applyAlignment="1">
      <alignment horizontal="center" vertical="center"/>
    </xf>
    <xf numFmtId="164" fontId="20" fillId="0" borderId="0" xfId="1" applyNumberFormat="1" applyFont="1" applyAlignment="1">
      <alignment horizontal="center" vertical="center"/>
    </xf>
    <xf numFmtId="2" fontId="20" fillId="0" borderId="0" xfId="1" applyNumberFormat="1" applyFont="1" applyAlignment="1">
      <alignment horizontal="center"/>
    </xf>
    <xf numFmtId="0" fontId="20" fillId="0" borderId="0" xfId="1" applyFont="1" applyAlignment="1">
      <alignment horizontal="center" vertical="center"/>
    </xf>
    <xf numFmtId="164" fontId="15" fillId="0" borderId="0" xfId="1" applyNumberFormat="1" applyFont="1" applyAlignment="1">
      <alignment horizontal="center"/>
    </xf>
    <xf numFmtId="2" fontId="15" fillId="0" borderId="0" xfId="1" applyNumberFormat="1" applyFont="1" applyAlignment="1">
      <alignment horizontal="center"/>
    </xf>
    <xf numFmtId="0" fontId="21" fillId="0" borderId="0" xfId="1" applyFont="1"/>
    <xf numFmtId="0" fontId="22" fillId="0" borderId="0" xfId="1" applyFont="1"/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274320</xdr:colOff>
      <xdr:row>20</xdr:row>
      <xdr:rowOff>129540</xdr:rowOff>
    </xdr:from>
    <xdr:to>
      <xdr:col>10</xdr:col>
      <xdr:colOff>533400</xdr:colOff>
      <xdr:row>24</xdr:row>
      <xdr:rowOff>99060</xdr:rowOff>
    </xdr:to>
    <xdr:sp macro="" textlink="">
      <xdr:nvSpPr>
        <xdr:cNvPr id="3" name="Rectangle 2"/>
        <xdr:cNvSpPr/>
      </xdr:nvSpPr>
      <xdr:spPr>
        <a:xfrm>
          <a:off x="4381500" y="4511040"/>
          <a:ext cx="2819400" cy="90678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 editAs="oneCell">
    <xdr:from>
      <xdr:col>6</xdr:col>
      <xdr:colOff>441960</xdr:colOff>
      <xdr:row>0</xdr:row>
      <xdr:rowOff>200660</xdr:rowOff>
    </xdr:from>
    <xdr:to>
      <xdr:col>12</xdr:col>
      <xdr:colOff>701040</xdr:colOff>
      <xdr:row>11</xdr:row>
      <xdr:rowOff>142240</xdr:rowOff>
    </xdr:to>
    <xdr:pic>
      <xdr:nvPicPr>
        <xdr:cNvPr id="5" name="Picture 4" descr="I:\BOOK 2015\Spreadsheets (Book)\Chapter 3\Capture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7240" y="200660"/>
          <a:ext cx="4475480" cy="23241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4</xdr:col>
      <xdr:colOff>259080</xdr:colOff>
      <xdr:row>12</xdr:row>
      <xdr:rowOff>152400</xdr:rowOff>
    </xdr:from>
    <xdr:to>
      <xdr:col>8</xdr:col>
      <xdr:colOff>205740</xdr:colOff>
      <xdr:row>15</xdr:row>
      <xdr:rowOff>213360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3055620" y="2727960"/>
          <a:ext cx="2522220" cy="81534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r>
            <a:rPr lang="nl-NL" sz="1200" i="1"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Enter Parameters</a:t>
          </a:r>
          <a:r>
            <a:rPr lang="nl-NL" sz="1200" i="1" baseline="0"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(in </a:t>
          </a:r>
          <a:r>
            <a:rPr lang="nl-NL" sz="1200" i="1" baseline="0">
              <a:solidFill>
                <a:srgbClr val="0070C0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blue</a:t>
          </a:r>
          <a:r>
            <a:rPr lang="nl-NL" sz="1200" i="1" baseline="0"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)</a:t>
          </a:r>
        </a:p>
        <a:p>
          <a:r>
            <a:rPr lang="en-GB" sz="1200" i="1"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     and Variables (in </a:t>
          </a:r>
          <a:r>
            <a:rPr lang="en-GB" sz="1200" i="1">
              <a:solidFill>
                <a:srgbClr val="FF0000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red</a:t>
          </a:r>
          <a:r>
            <a:rPr lang="en-GB" sz="1200" i="1"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).</a:t>
          </a:r>
        </a:p>
        <a:p>
          <a:r>
            <a:rPr lang="en-GB" sz="1200" i="1"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To</a:t>
          </a:r>
          <a:r>
            <a:rPr lang="en-GB" sz="1200" i="1" baseline="0"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optimize the column: c</a:t>
          </a:r>
          <a:r>
            <a:rPr lang="en-GB" sz="1200" i="1"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lick Solver</a:t>
          </a:r>
        </a:p>
        <a:p>
          <a:r>
            <a:rPr lang="en-GB" sz="1200" i="1"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     on the Data tab, then click Solve.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8"/>
  <sheetViews>
    <sheetView tabSelected="1" zoomScaleNormal="100" workbookViewId="0">
      <selection activeCell="A27" sqref="A27"/>
    </sheetView>
  </sheetViews>
  <sheetFormatPr defaultColWidth="9.109375" defaultRowHeight="15.6" x14ac:dyDescent="0.3"/>
  <cols>
    <col min="1" max="2" width="9.109375" style="2"/>
    <col min="3" max="3" width="13.44140625" style="2" customWidth="1"/>
    <col min="4" max="4" width="9.109375" style="2"/>
    <col min="5" max="5" width="10" style="2" customWidth="1"/>
    <col min="6" max="6" width="9.33203125" style="2" bestFit="1" customWidth="1"/>
    <col min="7" max="8" width="9.109375" style="2"/>
    <col min="9" max="9" width="10" style="2" customWidth="1"/>
    <col min="10" max="10" width="10.33203125" style="2" customWidth="1"/>
    <col min="11" max="11" width="13.44140625" style="2" customWidth="1"/>
    <col min="12" max="12" width="9.109375" style="2"/>
    <col min="13" max="14" width="10.33203125" style="2" customWidth="1"/>
    <col min="15" max="15" width="10" style="2" customWidth="1"/>
    <col min="16" max="16384" width="9.109375" style="2"/>
  </cols>
  <sheetData>
    <row r="1" spans="1:15" ht="16.8" x14ac:dyDescent="0.3">
      <c r="A1" s="43" t="s">
        <v>30</v>
      </c>
      <c r="B1" s="1"/>
      <c r="C1" s="1"/>
      <c r="D1" s="1"/>
      <c r="E1" s="1"/>
      <c r="F1" s="1"/>
      <c r="G1" s="1"/>
    </row>
    <row r="2" spans="1:15" x14ac:dyDescent="0.3">
      <c r="A2" s="1"/>
      <c r="B2" s="1"/>
      <c r="C2" s="1"/>
      <c r="D2" s="1"/>
      <c r="E2" s="1"/>
      <c r="F2" s="1"/>
      <c r="G2" s="1"/>
    </row>
    <row r="3" spans="1:15" x14ac:dyDescent="0.3">
      <c r="A3" s="1"/>
      <c r="B3" s="1"/>
      <c r="C3" s="1"/>
      <c r="D3" s="1"/>
      <c r="E3" s="1"/>
      <c r="F3" s="1"/>
      <c r="G3" s="1"/>
    </row>
    <row r="4" spans="1:15" x14ac:dyDescent="0.3">
      <c r="A4" s="1"/>
      <c r="B4" s="3" t="s">
        <v>0</v>
      </c>
      <c r="C4" s="1"/>
      <c r="D4" s="1"/>
      <c r="E4" s="3" t="s">
        <v>1</v>
      </c>
      <c r="F4" s="1"/>
      <c r="G4" s="1"/>
    </row>
    <row r="5" spans="1:15" x14ac:dyDescent="0.3">
      <c r="A5" s="1"/>
      <c r="B5" s="1"/>
      <c r="C5" s="1"/>
      <c r="D5" s="1"/>
      <c r="E5" s="1"/>
      <c r="F5" s="1"/>
      <c r="G5" s="1"/>
    </row>
    <row r="6" spans="1:15" x14ac:dyDescent="0.3">
      <c r="A6" s="1"/>
      <c r="B6" s="4" t="s">
        <v>2</v>
      </c>
      <c r="C6" s="34">
        <v>10000</v>
      </c>
      <c r="D6" s="5" t="s">
        <v>3</v>
      </c>
    </row>
    <row r="7" spans="1:15" x14ac:dyDescent="0.3">
      <c r="A7" s="1"/>
      <c r="B7" s="4" t="s">
        <v>4</v>
      </c>
      <c r="C7" s="34">
        <v>1000</v>
      </c>
      <c r="D7" s="5" t="s">
        <v>5</v>
      </c>
      <c r="E7" s="6" t="s">
        <v>6</v>
      </c>
      <c r="F7" s="41">
        <v>100</v>
      </c>
      <c r="G7" s="1" t="s">
        <v>5</v>
      </c>
    </row>
    <row r="8" spans="1:15" ht="18.600000000000001" x14ac:dyDescent="0.3">
      <c r="A8" s="1"/>
      <c r="B8" s="7" t="s">
        <v>7</v>
      </c>
      <c r="C8" s="34">
        <v>72800</v>
      </c>
      <c r="D8" s="5" t="s">
        <v>8</v>
      </c>
      <c r="E8" s="6" t="s">
        <v>9</v>
      </c>
      <c r="F8" s="42">
        <v>0.5</v>
      </c>
      <c r="G8" s="1" t="s">
        <v>5</v>
      </c>
    </row>
    <row r="9" spans="1:15" x14ac:dyDescent="0.3">
      <c r="A9" s="1"/>
      <c r="B9" s="16" t="s">
        <v>25</v>
      </c>
      <c r="C9" s="35">
        <v>15</v>
      </c>
      <c r="E9" s="21"/>
      <c r="F9" s="21"/>
      <c r="G9" s="1"/>
    </row>
    <row r="10" spans="1:15" ht="19.95" customHeight="1" x14ac:dyDescent="0.4">
      <c r="A10" s="1"/>
      <c r="B10" s="16" t="s">
        <v>24</v>
      </c>
      <c r="C10" s="35">
        <v>275</v>
      </c>
      <c r="D10" s="5" t="s">
        <v>8</v>
      </c>
      <c r="E10" s="24"/>
      <c r="F10" s="24"/>
      <c r="G10" s="1"/>
    </row>
    <row r="11" spans="1:15" ht="19.95" customHeight="1" x14ac:dyDescent="0.4">
      <c r="A11" s="10"/>
      <c r="B11" s="4" t="s">
        <v>10</v>
      </c>
      <c r="C11" s="34">
        <v>300</v>
      </c>
      <c r="D11" s="5" t="s">
        <v>8</v>
      </c>
      <c r="E11" s="24"/>
      <c r="F11" s="24"/>
      <c r="G11" s="1"/>
      <c r="K11" s="11"/>
    </row>
    <row r="12" spans="1:15" ht="19.95" customHeight="1" x14ac:dyDescent="0.3">
      <c r="B12" s="16" t="s">
        <v>27</v>
      </c>
      <c r="C12" s="36">
        <v>10</v>
      </c>
      <c r="D12" s="2" t="s">
        <v>5</v>
      </c>
      <c r="E12" s="12"/>
      <c r="F12" s="1" t="s">
        <v>14</v>
      </c>
      <c r="G12" s="1"/>
    </row>
    <row r="13" spans="1:15" ht="19.95" customHeight="1" x14ac:dyDescent="0.3">
      <c r="B13" s="8" t="s">
        <v>11</v>
      </c>
      <c r="C13" s="37">
        <v>5</v>
      </c>
      <c r="D13" s="9" t="s">
        <v>5</v>
      </c>
    </row>
    <row r="14" spans="1:15" ht="19.95" customHeight="1" x14ac:dyDescent="0.3">
      <c r="A14" s="6"/>
      <c r="B14" s="8" t="s">
        <v>12</v>
      </c>
      <c r="C14" s="38">
        <v>200</v>
      </c>
      <c r="D14" s="9" t="s">
        <v>5</v>
      </c>
      <c r="E14" s="1"/>
      <c r="N14" s="22"/>
      <c r="O14" s="23"/>
    </row>
    <row r="15" spans="1:15" ht="19.95" customHeight="1" x14ac:dyDescent="0.3">
      <c r="A15" s="1"/>
      <c r="B15" s="8" t="s">
        <v>13</v>
      </c>
      <c r="C15" s="37">
        <v>0.1</v>
      </c>
      <c r="D15" s="9" t="s">
        <v>5</v>
      </c>
      <c r="E15" s="1"/>
      <c r="J15" s="26" t="s">
        <v>23</v>
      </c>
      <c r="K15" s="31">
        <f xml:space="preserve"> PI()*(F7^4 - (F7-2*F8)^4) / 64</f>
        <v>193423.88360332136</v>
      </c>
      <c r="L15" s="2" t="s">
        <v>15</v>
      </c>
    </row>
    <row r="16" spans="1:15" ht="23.4" x14ac:dyDescent="0.5">
      <c r="B16" s="8" t="s">
        <v>16</v>
      </c>
      <c r="C16" s="37">
        <v>5</v>
      </c>
      <c r="D16" s="9" t="s">
        <v>5</v>
      </c>
      <c r="J16" s="16" t="s">
        <v>33</v>
      </c>
      <c r="K16" s="27">
        <f xml:space="preserve"> C8 / (1 + (0.002*C8*C9/C10)*(E25/C10)^(C9-1))</f>
        <v>72799.866695819976</v>
      </c>
      <c r="L16" s="30" t="s">
        <v>8</v>
      </c>
    </row>
    <row r="17" spans="1:13" ht="18" x14ac:dyDescent="0.4">
      <c r="B17" s="16" t="s">
        <v>32</v>
      </c>
      <c r="C17" s="39">
        <v>1</v>
      </c>
    </row>
    <row r="18" spans="1:13" ht="18" x14ac:dyDescent="0.4">
      <c r="B18" s="6" t="s">
        <v>31</v>
      </c>
      <c r="C18" s="40">
        <v>0.60499999999999998</v>
      </c>
      <c r="D18" s="14"/>
    </row>
    <row r="20" spans="1:13" x14ac:dyDescent="0.3">
      <c r="B20" s="15" t="s">
        <v>17</v>
      </c>
    </row>
    <row r="21" spans="1:13" x14ac:dyDescent="0.3">
      <c r="M21" s="29"/>
    </row>
    <row r="22" spans="1:13" ht="18.600000000000001" x14ac:dyDescent="0.3">
      <c r="B22" s="1"/>
      <c r="C22" s="1"/>
      <c r="D22" s="16" t="s">
        <v>29</v>
      </c>
      <c r="E22" s="28">
        <f xml:space="preserve"> C6/J22</f>
        <v>63.981886670108679</v>
      </c>
      <c r="F22" s="1" t="s">
        <v>8</v>
      </c>
      <c r="H22" s="1"/>
      <c r="I22" s="13" t="s">
        <v>18</v>
      </c>
      <c r="J22" s="33">
        <f xml:space="preserve"> PI()*(F7-F8)*F8</f>
        <v>156.29423451609222</v>
      </c>
      <c r="K22" s="2" t="s">
        <v>19</v>
      </c>
    </row>
    <row r="23" spans="1:13" ht="19.8" x14ac:dyDescent="0.4">
      <c r="B23" s="1"/>
      <c r="C23" s="1"/>
      <c r="D23" s="16" t="s">
        <v>20</v>
      </c>
      <c r="E23" s="28">
        <f xml:space="preserve"> PI()^2*J23*K15/C7^2/J22</f>
        <v>889.1975575767342</v>
      </c>
      <c r="F23" s="1" t="s">
        <v>8</v>
      </c>
      <c r="G23" s="1"/>
      <c r="I23" s="13" t="s">
        <v>26</v>
      </c>
      <c r="J23" s="25">
        <f xml:space="preserve"> $C$8 / (1 + (0.002*$C$8*$C$9/$C$10)*($E$22/$C$10)^($C$9-1))</f>
        <v>72799.999212605835</v>
      </c>
      <c r="K23" s="2" t="s">
        <v>8</v>
      </c>
      <c r="M23" s="17"/>
    </row>
    <row r="24" spans="1:13" ht="19.8" x14ac:dyDescent="0.4">
      <c r="B24" s="1"/>
      <c r="C24" s="1"/>
      <c r="D24" s="16" t="s">
        <v>21</v>
      </c>
      <c r="E24" s="28">
        <f xml:space="preserve"> C17*C18*K16*F8/((F7-F8)/2)</f>
        <v>442.65245578865409</v>
      </c>
      <c r="F24" s="1" t="s">
        <v>8</v>
      </c>
      <c r="I24" s="16" t="s">
        <v>22</v>
      </c>
      <c r="J24" s="18">
        <f xml:space="preserve"> E22 / (C8^(2/3)*(C6/C7^2)^(1/3))</f>
        <v>0.1703345664105882</v>
      </c>
      <c r="M24" s="32"/>
    </row>
    <row r="25" spans="1:13" ht="23.4" x14ac:dyDescent="0.5">
      <c r="D25" s="13" t="s">
        <v>28</v>
      </c>
      <c r="E25" s="27">
        <f xml:space="preserve"> E22*(1+C12*F7/2*J22/K15/ABS(COS(C7/2*(C6/J23/K15)^0.5)))</f>
        <v>92.30952090428498</v>
      </c>
      <c r="F25" s="1" t="s">
        <v>8</v>
      </c>
    </row>
    <row r="26" spans="1:13" x14ac:dyDescent="0.3">
      <c r="A26" s="19"/>
      <c r="C26" s="18"/>
      <c r="E26" s="20"/>
      <c r="J26" s="18"/>
    </row>
    <row r="27" spans="1:13" x14ac:dyDescent="0.3">
      <c r="A27" s="44" t="s">
        <v>34</v>
      </c>
    </row>
    <row r="28" spans="1:13" x14ac:dyDescent="0.3">
      <c r="D28" s="30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4294967293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TU Delft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Rothwell - LR</dc:creator>
  <cp:lastModifiedBy>alro</cp:lastModifiedBy>
  <cp:lastPrinted>2014-10-14T08:54:15Z</cp:lastPrinted>
  <dcterms:created xsi:type="dcterms:W3CDTF">2014-02-06T13:36:10Z</dcterms:created>
  <dcterms:modified xsi:type="dcterms:W3CDTF">2017-02-08T10:13:46Z</dcterms:modified>
</cp:coreProperties>
</file>